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lly_pye\Documents\Bids 2\2021\StillwellStreet and Zetterower Avenue Intersection Improvements\Addenda\Addendum 1 of 1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" l="1"/>
  <c r="M7" i="1"/>
  <c r="M10" i="1"/>
  <c r="M11" i="1"/>
  <c r="M14" i="1"/>
  <c r="M15" i="1"/>
  <c r="N13" i="1" s="1"/>
  <c r="M18" i="1"/>
  <c r="M19" i="1"/>
  <c r="M20" i="1"/>
  <c r="M21" i="1"/>
  <c r="M22" i="1"/>
  <c r="M23" i="1"/>
  <c r="M27" i="1"/>
  <c r="M28" i="1"/>
  <c r="M29" i="1"/>
  <c r="M30" i="1"/>
  <c r="M31" i="1"/>
  <c r="M34" i="1"/>
  <c r="M35" i="1"/>
  <c r="M36" i="1"/>
  <c r="M37" i="1"/>
  <c r="M40" i="1"/>
  <c r="M41" i="1"/>
  <c r="M42" i="1"/>
  <c r="M43" i="1"/>
  <c r="M44" i="1"/>
  <c r="M45" i="1"/>
  <c r="M6" i="1"/>
  <c r="N5" i="1" s="1"/>
  <c r="N17" i="1" l="1"/>
  <c r="N9" i="1"/>
  <c r="N39" i="1"/>
  <c r="N26" i="1"/>
  <c r="N47" i="1" s="1"/>
  <c r="N48" i="1" s="1"/>
  <c r="N33" i="1"/>
</calcChain>
</file>

<file path=xl/sharedStrings.xml><?xml version="1.0" encoding="utf-8"?>
<sst xmlns="http://schemas.openxmlformats.org/spreadsheetml/2006/main" count="73" uniqueCount="51">
  <si>
    <t>QTY</t>
  </si>
  <si>
    <t>UNIT</t>
  </si>
  <si>
    <t>UNIT $</t>
  </si>
  <si>
    <t>SUBTOTALS</t>
  </si>
  <si>
    <t>TRAFFIC CONTROL</t>
  </si>
  <si>
    <t>Traffic Control</t>
  </si>
  <si>
    <t>DEMO, REMOVAL, ADJUSTMENTS</t>
  </si>
  <si>
    <t>Saw Cut &amp; Remove Concrete</t>
  </si>
  <si>
    <t>EROSION CONTROL</t>
  </si>
  <si>
    <t>Permanent Grassing</t>
  </si>
  <si>
    <t>PAVING, GRADING, &amp; CONCRETE</t>
  </si>
  <si>
    <t>Grading Complete (Includes approx. 75 CY of Soil Export)</t>
  </si>
  <si>
    <t>10" Graded Aggregate Base</t>
  </si>
  <si>
    <t>STORM DRAINAGE</t>
  </si>
  <si>
    <t>18" RCP Pipe</t>
  </si>
  <si>
    <t>GDOT 1011A, Manhole</t>
  </si>
  <si>
    <t>GDOT 1122, 18" Flared End Section</t>
  </si>
  <si>
    <t>GDOT 1019A, Type E, Curb Inlet w/ Hood</t>
  </si>
  <si>
    <t>Stop Sign</t>
  </si>
  <si>
    <t>Yield Sign</t>
  </si>
  <si>
    <t>Speed Limit Sign</t>
  </si>
  <si>
    <t>Railroad Crossing Sign</t>
  </si>
  <si>
    <t>PAVEMENT MARKING</t>
  </si>
  <si>
    <t>24" Thermoplastic Stop Bar (White)</t>
  </si>
  <si>
    <t>5" Thermoplastic Solid (Yellow)</t>
  </si>
  <si>
    <t>5" Thermoplastic Solid (White)</t>
  </si>
  <si>
    <t>5" Thermoplastic Skip (White)</t>
  </si>
  <si>
    <t>GDOT T14 Thermoplastic Solid (White)</t>
  </si>
  <si>
    <t>GDOT T14 Thermoplastic Solid (Yellow)</t>
  </si>
  <si>
    <t>SUBTOTAL</t>
  </si>
  <si>
    <t>Stillwell Street at Zetterower Avenue Intersection Improvements - City of Statesboro</t>
  </si>
  <si>
    <t>Cost Estimate</t>
  </si>
  <si>
    <t>Item Description</t>
  </si>
  <si>
    <t>Saw Cut &amp; Remove Concrete Curb and Gutter</t>
  </si>
  <si>
    <t>Riprap Apron (include installation and maint.)</t>
  </si>
  <si>
    <t>6"x30" Concrete Curb and Gutter</t>
  </si>
  <si>
    <t>TOTAL$</t>
  </si>
  <si>
    <t>25mm Asphalt superpave (550 LBS/SY)</t>
  </si>
  <si>
    <t>19mm Asphalt superpave (220 LBS/SY)</t>
  </si>
  <si>
    <t>12.5mm Asphalt superpave (220 LBS/SY)</t>
  </si>
  <si>
    <t>SIGNAGE</t>
  </si>
  <si>
    <t>SUBTOTAL W/ ASSUMED 20% CONTINGENCY</t>
  </si>
  <si>
    <t>EA</t>
  </si>
  <si>
    <t>Mobilization</t>
  </si>
  <si>
    <t>LS</t>
  </si>
  <si>
    <t>Bedding ( #57 Stone)</t>
  </si>
  <si>
    <t>SY</t>
  </si>
  <si>
    <t>LF</t>
  </si>
  <si>
    <t>TN</t>
  </si>
  <si>
    <t>AC</t>
  </si>
  <si>
    <t>Milling ( at Tie-ins including mobilization)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</si>
</sst>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1" x14ac:knownFonts="1">
    <font>
      <sz val="11"/>
      <color theme="1"/>
      <name val="Century Schoolboo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0" fillId="2" borderId="0" xfId="0" applyFill="1" applyBorder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3" borderId="9" xfId="0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8" fontId="0" fillId="0" borderId="1" xfId="0" applyNumberFormat="1" applyBorder="1" applyAlignment="1">
      <alignment horizontal="left" vertical="center"/>
    </xf>
    <xf numFmtId="8" fontId="0" fillId="0" borderId="5" xfId="0" applyNumberFormat="1" applyBorder="1" applyAlignment="1">
      <alignment horizontal="left" vertical="center"/>
    </xf>
    <xf numFmtId="6" fontId="0" fillId="0" borderId="1" xfId="0" applyNumberFormat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8" fontId="0" fillId="3" borderId="1" xfId="0" applyNumberForma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zoomScaleNormal="100" workbookViewId="0">
      <selection activeCell="A25" sqref="A25"/>
    </sheetView>
  </sheetViews>
  <sheetFormatPr defaultRowHeight="14.25" x14ac:dyDescent="0.2"/>
  <cols>
    <col min="12" max="13" width="10.5" bestFit="1" customWidth="1"/>
    <col min="14" max="14" width="12.25" customWidth="1"/>
  </cols>
  <sheetData>
    <row r="1" spans="1:14" x14ac:dyDescent="0.2">
      <c r="A1" s="27" t="s">
        <v>30</v>
      </c>
      <c r="B1" s="27"/>
      <c r="C1" s="27"/>
      <c r="D1" s="27"/>
      <c r="E1" s="27"/>
      <c r="F1" s="27"/>
      <c r="G1" s="27"/>
      <c r="H1" s="27"/>
      <c r="I1" s="27"/>
      <c r="J1" s="1"/>
      <c r="K1" s="1"/>
      <c r="L1" s="2">
        <v>44292</v>
      </c>
    </row>
    <row r="2" spans="1:14" x14ac:dyDescent="0.2">
      <c r="A2" s="27" t="s">
        <v>31</v>
      </c>
      <c r="B2" s="27"/>
      <c r="C2" s="3"/>
      <c r="D2" s="3"/>
      <c r="E2" s="3"/>
      <c r="F2" s="3"/>
      <c r="G2" s="3"/>
      <c r="H2" s="3"/>
      <c r="I2" s="3"/>
      <c r="J2" s="1"/>
      <c r="K2" s="1"/>
      <c r="L2" s="1"/>
    </row>
    <row r="3" spans="1:14" x14ac:dyDescent="0.2">
      <c r="A3" s="3"/>
      <c r="B3" s="3"/>
      <c r="C3" s="3"/>
      <c r="D3" s="3"/>
      <c r="E3" s="3"/>
      <c r="F3" s="3"/>
      <c r="G3" s="3"/>
      <c r="H3" s="3"/>
      <c r="I3" s="3"/>
    </row>
    <row r="4" spans="1:14" x14ac:dyDescent="0.2">
      <c r="A4" s="4" t="s">
        <v>32</v>
      </c>
      <c r="B4" s="5"/>
      <c r="C4" s="5"/>
      <c r="D4" s="5"/>
      <c r="E4" s="5"/>
      <c r="F4" s="5"/>
      <c r="G4" s="5"/>
      <c r="H4" s="5"/>
      <c r="I4" s="6"/>
      <c r="J4" s="4" t="s">
        <v>0</v>
      </c>
      <c r="K4" s="5" t="s">
        <v>1</v>
      </c>
      <c r="L4" s="5" t="s">
        <v>2</v>
      </c>
      <c r="M4" s="5" t="s">
        <v>36</v>
      </c>
      <c r="N4" s="5" t="s">
        <v>3</v>
      </c>
    </row>
    <row r="5" spans="1:14" x14ac:dyDescent="0.2">
      <c r="A5" s="8" t="s">
        <v>4</v>
      </c>
      <c r="B5" s="9"/>
      <c r="C5" s="9"/>
      <c r="D5" s="9"/>
      <c r="E5" s="9"/>
      <c r="F5" s="9"/>
      <c r="G5" s="9"/>
      <c r="H5" s="9"/>
      <c r="I5" s="10"/>
      <c r="J5" s="11"/>
      <c r="K5" s="11"/>
      <c r="L5" s="11"/>
      <c r="M5" s="11"/>
      <c r="N5" s="26">
        <f>SUM(M6:M7)</f>
        <v>20000</v>
      </c>
    </row>
    <row r="6" spans="1:14" x14ac:dyDescent="0.2">
      <c r="A6" s="4" t="s">
        <v>5</v>
      </c>
      <c r="B6" s="5"/>
      <c r="C6" s="5"/>
      <c r="D6" s="5"/>
      <c r="E6" s="5"/>
      <c r="F6" s="5"/>
      <c r="G6" s="5"/>
      <c r="H6" s="5"/>
      <c r="I6" s="6"/>
      <c r="J6" s="17">
        <v>1</v>
      </c>
      <c r="K6" s="7" t="s">
        <v>44</v>
      </c>
      <c r="L6" s="21">
        <v>10000</v>
      </c>
      <c r="M6" s="21">
        <f>J6*L6</f>
        <v>10000</v>
      </c>
      <c r="N6" s="7"/>
    </row>
    <row r="7" spans="1:14" x14ac:dyDescent="0.2">
      <c r="A7" s="4" t="s">
        <v>43</v>
      </c>
      <c r="B7" s="5"/>
      <c r="C7" s="5"/>
      <c r="D7" s="5"/>
      <c r="E7" s="5"/>
      <c r="F7" s="5"/>
      <c r="G7" s="5"/>
      <c r="H7" s="5"/>
      <c r="I7" s="6"/>
      <c r="J7" s="18">
        <v>1</v>
      </c>
      <c r="K7" s="12" t="s">
        <v>44</v>
      </c>
      <c r="L7" s="22">
        <v>10000</v>
      </c>
      <c r="M7" s="21">
        <f t="shared" ref="M7:M45" si="0">J7*L7</f>
        <v>10000</v>
      </c>
      <c r="N7" s="12"/>
    </row>
    <row r="8" spans="1:14" x14ac:dyDescent="0.2">
      <c r="A8" s="4"/>
      <c r="B8" s="5"/>
      <c r="C8" s="5"/>
      <c r="D8" s="5"/>
      <c r="E8" s="5"/>
      <c r="F8" s="5"/>
      <c r="G8" s="5"/>
      <c r="H8" s="5"/>
      <c r="I8" s="6"/>
      <c r="J8" s="17"/>
      <c r="K8" s="7"/>
      <c r="L8" s="7"/>
      <c r="M8" s="21"/>
      <c r="N8" s="7"/>
    </row>
    <row r="9" spans="1:14" x14ac:dyDescent="0.2">
      <c r="A9" s="13" t="s">
        <v>6</v>
      </c>
      <c r="B9" s="14"/>
      <c r="C9" s="14"/>
      <c r="D9" s="14"/>
      <c r="E9" s="14"/>
      <c r="F9" s="14"/>
      <c r="G9" s="14"/>
      <c r="H9" s="14"/>
      <c r="I9" s="15"/>
      <c r="J9" s="19"/>
      <c r="K9" s="16"/>
      <c r="L9" s="16"/>
      <c r="M9" s="16"/>
      <c r="N9" s="26">
        <f>SUM(M10:M11)</f>
        <v>1365</v>
      </c>
    </row>
    <row r="10" spans="1:14" x14ac:dyDescent="0.2">
      <c r="A10" s="4" t="s">
        <v>7</v>
      </c>
      <c r="B10" s="5"/>
      <c r="C10" s="5"/>
      <c r="D10" s="5"/>
      <c r="E10" s="5"/>
      <c r="F10" s="5"/>
      <c r="G10" s="5"/>
      <c r="H10" s="5"/>
      <c r="I10" s="6"/>
      <c r="J10" s="17">
        <v>12</v>
      </c>
      <c r="K10" s="7" t="s">
        <v>46</v>
      </c>
      <c r="L10" s="21">
        <v>20</v>
      </c>
      <c r="M10" s="21">
        <f t="shared" si="0"/>
        <v>240</v>
      </c>
      <c r="N10" s="7"/>
    </row>
    <row r="11" spans="1:14" x14ac:dyDescent="0.2">
      <c r="A11" s="4" t="s">
        <v>33</v>
      </c>
      <c r="B11" s="5"/>
      <c r="C11" s="5"/>
      <c r="D11" s="5"/>
      <c r="E11" s="5"/>
      <c r="F11" s="5"/>
      <c r="G11" s="5"/>
      <c r="H11" s="5"/>
      <c r="I11" s="6"/>
      <c r="J11" s="17">
        <v>150</v>
      </c>
      <c r="K11" s="7" t="s">
        <v>47</v>
      </c>
      <c r="L11" s="21">
        <v>7.5</v>
      </c>
      <c r="M11" s="21">
        <f t="shared" si="0"/>
        <v>1125</v>
      </c>
      <c r="N11" s="7"/>
    </row>
    <row r="12" spans="1:14" x14ac:dyDescent="0.2">
      <c r="A12" s="4"/>
      <c r="B12" s="5"/>
      <c r="C12" s="5"/>
      <c r="D12" s="5"/>
      <c r="E12" s="5"/>
      <c r="F12" s="5"/>
      <c r="G12" s="5"/>
      <c r="H12" s="5"/>
      <c r="I12" s="6"/>
      <c r="J12" s="17"/>
      <c r="K12" s="7"/>
      <c r="L12" s="7"/>
      <c r="M12" s="21"/>
      <c r="N12" s="7"/>
    </row>
    <row r="13" spans="1:14" x14ac:dyDescent="0.2">
      <c r="A13" s="8" t="s">
        <v>8</v>
      </c>
      <c r="B13" s="9"/>
      <c r="C13" s="9"/>
      <c r="D13" s="9"/>
      <c r="E13" s="9"/>
      <c r="F13" s="9"/>
      <c r="G13" s="9"/>
      <c r="H13" s="9"/>
      <c r="I13" s="10"/>
      <c r="J13" s="20"/>
      <c r="K13" s="11"/>
      <c r="L13" s="11"/>
      <c r="M13" s="16"/>
      <c r="N13" s="26">
        <f>SUM(M14:M15)</f>
        <v>925</v>
      </c>
    </row>
    <row r="14" spans="1:14" x14ac:dyDescent="0.2">
      <c r="A14" s="4" t="s">
        <v>34</v>
      </c>
      <c r="B14" s="5"/>
      <c r="C14" s="5"/>
      <c r="D14" s="5"/>
      <c r="E14" s="5"/>
      <c r="F14" s="5"/>
      <c r="G14" s="5"/>
      <c r="H14" s="5"/>
      <c r="I14" s="6"/>
      <c r="J14" s="17">
        <v>1</v>
      </c>
      <c r="K14" s="7" t="s">
        <v>42</v>
      </c>
      <c r="L14" s="23">
        <v>450</v>
      </c>
      <c r="M14" s="21">
        <f t="shared" si="0"/>
        <v>450</v>
      </c>
      <c r="N14" s="7"/>
    </row>
    <row r="15" spans="1:14" x14ac:dyDescent="0.2">
      <c r="A15" s="4" t="s">
        <v>9</v>
      </c>
      <c r="B15" s="5"/>
      <c r="C15" s="5"/>
      <c r="D15" s="5"/>
      <c r="E15" s="5"/>
      <c r="F15" s="5"/>
      <c r="G15" s="5"/>
      <c r="H15" s="5"/>
      <c r="I15" s="6"/>
      <c r="J15" s="17">
        <v>0.25</v>
      </c>
      <c r="K15" s="7" t="s">
        <v>49</v>
      </c>
      <c r="L15" s="21">
        <v>1900</v>
      </c>
      <c r="M15" s="21">
        <f t="shared" si="0"/>
        <v>475</v>
      </c>
      <c r="N15" s="7"/>
    </row>
    <row r="16" spans="1:14" x14ac:dyDescent="0.2">
      <c r="A16" s="4"/>
      <c r="B16" s="5"/>
      <c r="C16" s="5"/>
      <c r="D16" s="5"/>
      <c r="E16" s="5"/>
      <c r="F16" s="5"/>
      <c r="G16" s="5"/>
      <c r="H16" s="5"/>
      <c r="I16" s="6"/>
      <c r="J16" s="17"/>
      <c r="K16" s="7"/>
      <c r="L16" s="7"/>
      <c r="M16" s="21"/>
      <c r="N16" s="7"/>
    </row>
    <row r="17" spans="1:14" x14ac:dyDescent="0.2">
      <c r="A17" s="8" t="s">
        <v>10</v>
      </c>
      <c r="B17" s="9"/>
      <c r="C17" s="9"/>
      <c r="D17" s="9"/>
      <c r="E17" s="9"/>
      <c r="F17" s="9"/>
      <c r="G17" s="9"/>
      <c r="H17" s="9"/>
      <c r="I17" s="10"/>
      <c r="J17" s="20"/>
      <c r="K17" s="11"/>
      <c r="L17" s="11"/>
      <c r="M17" s="16"/>
      <c r="N17" s="26">
        <f>SUM(M18:M24)</f>
        <v>59177</v>
      </c>
    </row>
    <row r="18" spans="1:14" x14ac:dyDescent="0.2">
      <c r="A18" s="4" t="s">
        <v>35</v>
      </c>
      <c r="B18" s="5"/>
      <c r="C18" s="5"/>
      <c r="D18" s="5"/>
      <c r="E18" s="5"/>
      <c r="F18" s="5"/>
      <c r="G18" s="5"/>
      <c r="H18" s="5"/>
      <c r="I18" s="6"/>
      <c r="J18" s="17">
        <v>60</v>
      </c>
      <c r="K18" s="7" t="s">
        <v>47</v>
      </c>
      <c r="L18" s="21">
        <v>27</v>
      </c>
      <c r="M18" s="21">
        <f t="shared" si="0"/>
        <v>1620</v>
      </c>
      <c r="N18" s="7"/>
    </row>
    <row r="19" spans="1:14" x14ac:dyDescent="0.2">
      <c r="A19" s="4" t="s">
        <v>11</v>
      </c>
      <c r="B19" s="5"/>
      <c r="C19" s="5"/>
      <c r="D19" s="5"/>
      <c r="E19" s="5"/>
      <c r="F19" s="5"/>
      <c r="G19" s="5"/>
      <c r="H19" s="5"/>
      <c r="I19" s="6"/>
      <c r="J19" s="17">
        <v>1</v>
      </c>
      <c r="K19" s="7" t="s">
        <v>44</v>
      </c>
      <c r="L19" s="21">
        <v>5000</v>
      </c>
      <c r="M19" s="21">
        <f t="shared" si="0"/>
        <v>5000</v>
      </c>
      <c r="N19" s="7"/>
    </row>
    <row r="20" spans="1:14" x14ac:dyDescent="0.2">
      <c r="A20" s="4" t="s">
        <v>12</v>
      </c>
      <c r="B20" s="5"/>
      <c r="C20" s="5"/>
      <c r="D20" s="5"/>
      <c r="E20" s="5"/>
      <c r="F20" s="5"/>
      <c r="G20" s="5"/>
      <c r="H20" s="5"/>
      <c r="I20" s="6"/>
      <c r="J20" s="17">
        <v>315</v>
      </c>
      <c r="K20" s="7" t="s">
        <v>46</v>
      </c>
      <c r="L20" s="21">
        <v>15</v>
      </c>
      <c r="M20" s="21">
        <f t="shared" si="0"/>
        <v>4725</v>
      </c>
      <c r="N20" s="7"/>
    </row>
    <row r="21" spans="1:14" x14ac:dyDescent="0.2">
      <c r="A21" s="4" t="s">
        <v>37</v>
      </c>
      <c r="B21" s="5"/>
      <c r="C21" s="5"/>
      <c r="D21" s="5"/>
      <c r="E21" s="5"/>
      <c r="F21" s="5"/>
      <c r="G21" s="5"/>
      <c r="H21" s="5"/>
      <c r="I21" s="6"/>
      <c r="J21" s="17">
        <v>90</v>
      </c>
      <c r="K21" s="7" t="s">
        <v>48</v>
      </c>
      <c r="L21" s="21">
        <v>118</v>
      </c>
      <c r="M21" s="21">
        <f t="shared" si="0"/>
        <v>10620</v>
      </c>
      <c r="N21" s="7"/>
    </row>
    <row r="22" spans="1:14" x14ac:dyDescent="0.2">
      <c r="A22" s="4" t="s">
        <v>38</v>
      </c>
      <c r="B22" s="5"/>
      <c r="C22" s="5"/>
      <c r="D22" s="5"/>
      <c r="E22" s="5"/>
      <c r="F22" s="5"/>
      <c r="G22" s="5"/>
      <c r="H22" s="5"/>
      <c r="I22" s="6"/>
      <c r="J22" s="17">
        <v>35</v>
      </c>
      <c r="K22" s="7" t="s">
        <v>48</v>
      </c>
      <c r="L22" s="21">
        <v>118</v>
      </c>
      <c r="M22" s="21">
        <f t="shared" si="0"/>
        <v>4130</v>
      </c>
      <c r="N22" s="7"/>
    </row>
    <row r="23" spans="1:14" x14ac:dyDescent="0.2">
      <c r="A23" s="4" t="s">
        <v>39</v>
      </c>
      <c r="B23" s="5"/>
      <c r="C23" s="5"/>
      <c r="D23" s="5"/>
      <c r="E23" s="5"/>
      <c r="F23" s="5"/>
      <c r="G23" s="5"/>
      <c r="H23" s="5"/>
      <c r="I23" s="6"/>
      <c r="J23" s="17">
        <v>145</v>
      </c>
      <c r="K23" s="7" t="s">
        <v>48</v>
      </c>
      <c r="L23" s="21">
        <v>118</v>
      </c>
      <c r="M23" s="21">
        <f t="shared" si="0"/>
        <v>17110</v>
      </c>
      <c r="N23" s="7"/>
    </row>
    <row r="24" spans="1:14" x14ac:dyDescent="0.2">
      <c r="A24" s="24" t="s">
        <v>50</v>
      </c>
      <c r="B24" s="25"/>
      <c r="C24" s="25"/>
      <c r="D24" s="25"/>
      <c r="E24" s="25"/>
      <c r="F24" s="5"/>
      <c r="G24" s="5"/>
      <c r="H24" s="5"/>
      <c r="I24" s="6"/>
      <c r="J24" s="17">
        <v>100</v>
      </c>
      <c r="K24" s="7" t="s">
        <v>46</v>
      </c>
      <c r="L24" s="21">
        <v>159.72</v>
      </c>
      <c r="M24" s="21">
        <f t="shared" si="0"/>
        <v>15972</v>
      </c>
      <c r="N24" s="7"/>
    </row>
    <row r="25" spans="1:14" x14ac:dyDescent="0.2">
      <c r="A25" s="4"/>
      <c r="B25" s="5"/>
      <c r="C25" s="5"/>
      <c r="D25" s="5"/>
      <c r="E25" s="5"/>
      <c r="F25" s="5"/>
      <c r="G25" s="5"/>
      <c r="H25" s="5"/>
      <c r="I25" s="6"/>
      <c r="J25" s="17"/>
      <c r="K25" s="7"/>
      <c r="L25" s="7"/>
      <c r="M25" s="21"/>
      <c r="N25" s="7"/>
    </row>
    <row r="26" spans="1:14" x14ac:dyDescent="0.2">
      <c r="A26" s="8" t="s">
        <v>13</v>
      </c>
      <c r="B26" s="9"/>
      <c r="C26" s="9"/>
      <c r="D26" s="9"/>
      <c r="E26" s="9"/>
      <c r="F26" s="9"/>
      <c r="G26" s="9"/>
      <c r="H26" s="9"/>
      <c r="I26" s="10"/>
      <c r="J26" s="20"/>
      <c r="K26" s="11"/>
      <c r="L26" s="11"/>
      <c r="M26" s="16"/>
      <c r="N26" s="26">
        <f>SUM(M27:M31)</f>
        <v>11742</v>
      </c>
    </row>
    <row r="27" spans="1:14" x14ac:dyDescent="0.2">
      <c r="A27" s="4" t="s">
        <v>14</v>
      </c>
      <c r="B27" s="5"/>
      <c r="C27" s="5"/>
      <c r="D27" s="5"/>
      <c r="E27" s="5"/>
      <c r="F27" s="5"/>
      <c r="G27" s="5"/>
      <c r="H27" s="5"/>
      <c r="I27" s="6"/>
      <c r="J27" s="17">
        <v>90</v>
      </c>
      <c r="K27" s="7" t="s">
        <v>47</v>
      </c>
      <c r="L27" s="21">
        <v>70</v>
      </c>
      <c r="M27" s="21">
        <f t="shared" si="0"/>
        <v>6300</v>
      </c>
      <c r="N27" s="7"/>
    </row>
    <row r="28" spans="1:14" x14ac:dyDescent="0.2">
      <c r="A28" s="4" t="s">
        <v>15</v>
      </c>
      <c r="B28" s="5"/>
      <c r="C28" s="5"/>
      <c r="D28" s="5"/>
      <c r="E28" s="5"/>
      <c r="F28" s="5"/>
      <c r="G28" s="5"/>
      <c r="H28" s="5"/>
      <c r="I28" s="6"/>
      <c r="J28" s="17">
        <v>1</v>
      </c>
      <c r="K28" s="7" t="s">
        <v>42</v>
      </c>
      <c r="L28" s="21">
        <v>2000</v>
      </c>
      <c r="M28" s="21">
        <f t="shared" si="0"/>
        <v>2000</v>
      </c>
      <c r="N28" s="7"/>
    </row>
    <row r="29" spans="1:14" x14ac:dyDescent="0.2">
      <c r="A29" s="4" t="s">
        <v>16</v>
      </c>
      <c r="B29" s="5"/>
      <c r="C29" s="5"/>
      <c r="D29" s="5"/>
      <c r="E29" s="5"/>
      <c r="F29" s="5"/>
      <c r="G29" s="5"/>
      <c r="H29" s="5"/>
      <c r="I29" s="6"/>
      <c r="J29" s="17">
        <v>1</v>
      </c>
      <c r="K29" s="7" t="s">
        <v>42</v>
      </c>
      <c r="L29" s="21">
        <v>1000</v>
      </c>
      <c r="M29" s="21">
        <f t="shared" si="0"/>
        <v>1000</v>
      </c>
      <c r="N29" s="7"/>
    </row>
    <row r="30" spans="1:14" x14ac:dyDescent="0.2">
      <c r="A30" s="4" t="s">
        <v>17</v>
      </c>
      <c r="B30" s="5"/>
      <c r="C30" s="5"/>
      <c r="D30" s="5"/>
      <c r="E30" s="5"/>
      <c r="F30" s="5"/>
      <c r="G30" s="5"/>
      <c r="H30" s="5"/>
      <c r="I30" s="6"/>
      <c r="J30" s="17">
        <v>1</v>
      </c>
      <c r="K30" s="7" t="s">
        <v>42</v>
      </c>
      <c r="L30" s="21">
        <v>2250</v>
      </c>
      <c r="M30" s="21">
        <f t="shared" si="0"/>
        <v>2250</v>
      </c>
      <c r="N30" s="7"/>
    </row>
    <row r="31" spans="1:14" x14ac:dyDescent="0.2">
      <c r="A31" s="24" t="s">
        <v>45</v>
      </c>
      <c r="B31" s="25"/>
      <c r="C31" s="25"/>
      <c r="D31" s="25"/>
      <c r="E31" s="25"/>
      <c r="F31" s="5"/>
      <c r="G31" s="5"/>
      <c r="H31" s="5"/>
      <c r="I31" s="6"/>
      <c r="J31" s="17">
        <v>16</v>
      </c>
      <c r="K31" s="7" t="s">
        <v>46</v>
      </c>
      <c r="L31" s="21">
        <v>12</v>
      </c>
      <c r="M31" s="21">
        <f t="shared" si="0"/>
        <v>192</v>
      </c>
      <c r="N31" s="7"/>
    </row>
    <row r="32" spans="1:14" x14ac:dyDescent="0.2">
      <c r="A32" s="4"/>
      <c r="B32" s="5"/>
      <c r="C32" s="5"/>
      <c r="D32" s="5"/>
      <c r="E32" s="5"/>
      <c r="F32" s="5"/>
      <c r="G32" s="5"/>
      <c r="H32" s="5"/>
      <c r="I32" s="6"/>
      <c r="J32" s="17"/>
      <c r="K32" s="7"/>
      <c r="L32" s="7"/>
      <c r="M32" s="21"/>
      <c r="N32" s="7"/>
    </row>
    <row r="33" spans="1:14" x14ac:dyDescent="0.2">
      <c r="A33" s="8" t="s">
        <v>40</v>
      </c>
      <c r="B33" s="9"/>
      <c r="C33" s="9"/>
      <c r="D33" s="9"/>
      <c r="E33" s="9"/>
      <c r="F33" s="9"/>
      <c r="G33" s="9"/>
      <c r="H33" s="9"/>
      <c r="I33" s="10"/>
      <c r="J33" s="20"/>
      <c r="K33" s="11"/>
      <c r="L33" s="11"/>
      <c r="M33" s="16"/>
      <c r="N33" s="26">
        <f>SUM(M34:M37)</f>
        <v>1250</v>
      </c>
    </row>
    <row r="34" spans="1:14" x14ac:dyDescent="0.2">
      <c r="A34" s="4" t="s">
        <v>18</v>
      </c>
      <c r="B34" s="5"/>
      <c r="C34" s="5"/>
      <c r="D34" s="5"/>
      <c r="E34" s="5"/>
      <c r="F34" s="5"/>
      <c r="G34" s="5"/>
      <c r="H34" s="5"/>
      <c r="I34" s="6"/>
      <c r="J34" s="17">
        <v>1</v>
      </c>
      <c r="K34" s="7" t="s">
        <v>42</v>
      </c>
      <c r="L34" s="21">
        <v>250</v>
      </c>
      <c r="M34" s="21">
        <f t="shared" si="0"/>
        <v>250</v>
      </c>
      <c r="N34" s="7"/>
    </row>
    <row r="35" spans="1:14" x14ac:dyDescent="0.2">
      <c r="A35" s="4" t="s">
        <v>19</v>
      </c>
      <c r="B35" s="5"/>
      <c r="C35" s="5"/>
      <c r="D35" s="5"/>
      <c r="E35" s="5"/>
      <c r="F35" s="5"/>
      <c r="G35" s="5"/>
      <c r="H35" s="5"/>
      <c r="I35" s="6"/>
      <c r="J35" s="17">
        <v>2</v>
      </c>
      <c r="K35" s="7" t="s">
        <v>42</v>
      </c>
      <c r="L35" s="21">
        <v>250</v>
      </c>
      <c r="M35" s="21">
        <f t="shared" si="0"/>
        <v>500</v>
      </c>
      <c r="N35" s="7"/>
    </row>
    <row r="36" spans="1:14" x14ac:dyDescent="0.2">
      <c r="A36" s="4" t="s">
        <v>20</v>
      </c>
      <c r="B36" s="5"/>
      <c r="C36" s="5"/>
      <c r="D36" s="5"/>
      <c r="E36" s="5"/>
      <c r="F36" s="5"/>
      <c r="G36" s="5"/>
      <c r="H36" s="5"/>
      <c r="I36" s="6"/>
      <c r="J36" s="17">
        <v>1</v>
      </c>
      <c r="K36" s="7" t="s">
        <v>42</v>
      </c>
      <c r="L36" s="21">
        <v>250</v>
      </c>
      <c r="M36" s="21">
        <f t="shared" si="0"/>
        <v>250</v>
      </c>
      <c r="N36" s="7"/>
    </row>
    <row r="37" spans="1:14" x14ac:dyDescent="0.2">
      <c r="A37" s="4" t="s">
        <v>21</v>
      </c>
      <c r="B37" s="5"/>
      <c r="C37" s="5"/>
      <c r="D37" s="5"/>
      <c r="E37" s="5"/>
      <c r="F37" s="5"/>
      <c r="G37" s="5"/>
      <c r="H37" s="5"/>
      <c r="I37" s="6"/>
      <c r="J37" s="17">
        <v>1</v>
      </c>
      <c r="K37" s="7" t="s">
        <v>42</v>
      </c>
      <c r="L37" s="21">
        <v>250</v>
      </c>
      <c r="M37" s="21">
        <f t="shared" si="0"/>
        <v>250</v>
      </c>
      <c r="N37" s="7"/>
    </row>
    <row r="38" spans="1:14" x14ac:dyDescent="0.2">
      <c r="A38" s="4"/>
      <c r="B38" s="5"/>
      <c r="C38" s="5"/>
      <c r="D38" s="5"/>
      <c r="E38" s="5"/>
      <c r="F38" s="5"/>
      <c r="G38" s="5"/>
      <c r="H38" s="5"/>
      <c r="I38" s="6"/>
      <c r="J38" s="17"/>
      <c r="K38" s="7"/>
      <c r="L38" s="7"/>
      <c r="M38" s="21"/>
      <c r="N38" s="7"/>
    </row>
    <row r="39" spans="1:14" x14ac:dyDescent="0.2">
      <c r="A39" s="8" t="s">
        <v>22</v>
      </c>
      <c r="B39" s="9"/>
      <c r="C39" s="9"/>
      <c r="D39" s="9"/>
      <c r="E39" s="9"/>
      <c r="F39" s="9"/>
      <c r="G39" s="9"/>
      <c r="H39" s="9"/>
      <c r="I39" s="10"/>
      <c r="J39" s="20"/>
      <c r="K39" s="11"/>
      <c r="L39" s="11"/>
      <c r="M39" s="16"/>
      <c r="N39" s="26">
        <f>SUM(M40:M45)</f>
        <v>3793</v>
      </c>
    </row>
    <row r="40" spans="1:14" x14ac:dyDescent="0.2">
      <c r="A40" s="4" t="s">
        <v>23</v>
      </c>
      <c r="B40" s="5"/>
      <c r="C40" s="5"/>
      <c r="D40" s="5"/>
      <c r="E40" s="5"/>
      <c r="F40" s="5"/>
      <c r="G40" s="5"/>
      <c r="H40" s="5"/>
      <c r="I40" s="6"/>
      <c r="J40" s="17">
        <v>10</v>
      </c>
      <c r="K40" s="7" t="s">
        <v>47</v>
      </c>
      <c r="L40" s="21">
        <v>9.5</v>
      </c>
      <c r="M40" s="21">
        <f t="shared" si="0"/>
        <v>95</v>
      </c>
      <c r="N40" s="7"/>
    </row>
    <row r="41" spans="1:14" x14ac:dyDescent="0.2">
      <c r="A41" s="4" t="s">
        <v>24</v>
      </c>
      <c r="B41" s="5"/>
      <c r="C41" s="5"/>
      <c r="D41" s="5"/>
      <c r="E41" s="5"/>
      <c r="F41" s="5"/>
      <c r="G41" s="5"/>
      <c r="H41" s="5"/>
      <c r="I41" s="6"/>
      <c r="J41" s="17">
        <v>340</v>
      </c>
      <c r="K41" s="7" t="s">
        <v>47</v>
      </c>
      <c r="L41" s="21">
        <v>1</v>
      </c>
      <c r="M41" s="21">
        <f t="shared" si="0"/>
        <v>340</v>
      </c>
      <c r="N41" s="7"/>
    </row>
    <row r="42" spans="1:14" x14ac:dyDescent="0.2">
      <c r="A42" s="4" t="s">
        <v>25</v>
      </c>
      <c r="B42" s="5"/>
      <c r="C42" s="5"/>
      <c r="D42" s="5"/>
      <c r="E42" s="5"/>
      <c r="F42" s="5"/>
      <c r="G42" s="5"/>
      <c r="H42" s="5"/>
      <c r="I42" s="6"/>
      <c r="J42" s="17">
        <v>750</v>
      </c>
      <c r="K42" s="7" t="s">
        <v>47</v>
      </c>
      <c r="L42" s="21">
        <v>1</v>
      </c>
      <c r="M42" s="21">
        <f t="shared" si="0"/>
        <v>750</v>
      </c>
      <c r="N42" s="7"/>
    </row>
    <row r="43" spans="1:14" x14ac:dyDescent="0.2">
      <c r="A43" s="4" t="s">
        <v>26</v>
      </c>
      <c r="B43" s="5"/>
      <c r="C43" s="5"/>
      <c r="D43" s="5"/>
      <c r="E43" s="5"/>
      <c r="F43" s="5"/>
      <c r="G43" s="5"/>
      <c r="H43" s="5"/>
      <c r="I43" s="6"/>
      <c r="J43" s="17">
        <v>32</v>
      </c>
      <c r="K43" s="7" t="s">
        <v>47</v>
      </c>
      <c r="L43" s="21">
        <v>1</v>
      </c>
      <c r="M43" s="21">
        <f t="shared" si="0"/>
        <v>32</v>
      </c>
      <c r="N43" s="7"/>
    </row>
    <row r="44" spans="1:14" x14ac:dyDescent="0.2">
      <c r="A44" s="4" t="s">
        <v>27</v>
      </c>
      <c r="B44" s="5"/>
      <c r="C44" s="5"/>
      <c r="D44" s="5"/>
      <c r="E44" s="5"/>
      <c r="F44" s="5"/>
      <c r="G44" s="5"/>
      <c r="H44" s="5"/>
      <c r="I44" s="6"/>
      <c r="J44" s="17">
        <v>160</v>
      </c>
      <c r="K44" s="7" t="s">
        <v>46</v>
      </c>
      <c r="L44" s="21">
        <v>8</v>
      </c>
      <c r="M44" s="21">
        <f t="shared" si="0"/>
        <v>1280</v>
      </c>
      <c r="N44" s="7"/>
    </row>
    <row r="45" spans="1:14" x14ac:dyDescent="0.2">
      <c r="A45" s="4" t="s">
        <v>28</v>
      </c>
      <c r="B45" s="5"/>
      <c r="C45" s="5"/>
      <c r="D45" s="5"/>
      <c r="E45" s="5"/>
      <c r="F45" s="5"/>
      <c r="G45" s="5"/>
      <c r="H45" s="5"/>
      <c r="I45" s="6"/>
      <c r="J45" s="17">
        <v>162</v>
      </c>
      <c r="K45" s="7" t="s">
        <v>46</v>
      </c>
      <c r="L45" s="21">
        <v>8</v>
      </c>
      <c r="M45" s="21">
        <f t="shared" si="0"/>
        <v>1296</v>
      </c>
      <c r="N45" s="7"/>
    </row>
    <row r="46" spans="1:14" x14ac:dyDescent="0.2">
      <c r="A46" s="4"/>
      <c r="B46" s="5"/>
      <c r="C46" s="5"/>
      <c r="D46" s="5"/>
      <c r="E46" s="5"/>
      <c r="F46" s="5"/>
      <c r="G46" s="5"/>
      <c r="H46" s="5"/>
      <c r="I46" s="6"/>
      <c r="J46" s="17"/>
      <c r="K46" s="7"/>
      <c r="L46" s="7"/>
      <c r="M46" s="7"/>
      <c r="N46" s="7"/>
    </row>
    <row r="47" spans="1:14" x14ac:dyDescent="0.2">
      <c r="A47" s="8" t="s">
        <v>29</v>
      </c>
      <c r="B47" s="9"/>
      <c r="C47" s="9"/>
      <c r="D47" s="9"/>
      <c r="E47" s="9"/>
      <c r="F47" s="9"/>
      <c r="G47" s="9"/>
      <c r="H47" s="9"/>
      <c r="I47" s="10"/>
      <c r="J47" s="20"/>
      <c r="K47" s="11"/>
      <c r="L47" s="11"/>
      <c r="M47" s="11"/>
      <c r="N47" s="26">
        <f>SUM(N5,N9,N13,N17,N26,N33,N39)</f>
        <v>98252</v>
      </c>
    </row>
    <row r="48" spans="1:14" x14ac:dyDescent="0.2">
      <c r="A48" s="8" t="s">
        <v>41</v>
      </c>
      <c r="B48" s="9"/>
      <c r="C48" s="9"/>
      <c r="D48" s="9"/>
      <c r="E48" s="9"/>
      <c r="F48" s="9"/>
      <c r="G48" s="9"/>
      <c r="H48" s="9"/>
      <c r="I48" s="10"/>
      <c r="J48" s="20"/>
      <c r="K48" s="11"/>
      <c r="L48" s="11"/>
      <c r="M48" s="11"/>
      <c r="N48" s="26">
        <f>N47+(N47*0.2)</f>
        <v>117902.39999999999</v>
      </c>
    </row>
  </sheetData>
  <mergeCells count="2">
    <mergeCell ref="A1:I1"/>
    <mergeCell ref="A2:B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Grimes</dc:creator>
  <cp:lastModifiedBy>kelly pye</cp:lastModifiedBy>
  <dcterms:created xsi:type="dcterms:W3CDTF">2021-04-06T19:07:39Z</dcterms:created>
  <dcterms:modified xsi:type="dcterms:W3CDTF">2021-07-19T15:18:32Z</dcterms:modified>
</cp:coreProperties>
</file>